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7320" activeTab="0"/>
  </bookViews>
  <sheets>
    <sheet name="Hitung Zakat" sheetId="1" r:id="rId1"/>
  </sheets>
  <definedNames>
    <definedName name="_xlnm.Print_Area" localSheetId="0">'Hitung Zakat'!$C$4:$I$19</definedName>
  </definedNames>
  <calcPr fullCalcOnLoad="1"/>
</workbook>
</file>

<file path=xl/comments1.xml><?xml version="1.0" encoding="utf-8"?>
<comments xmlns="http://schemas.openxmlformats.org/spreadsheetml/2006/main">
  <authors>
    <author>kalibrasi-1</author>
  </authors>
  <commentList>
    <comment ref="G13" authorId="0">
      <text>
        <r>
          <rPr>
            <b/>
            <sz val="10"/>
            <rFont val="Arial Narrow"/>
            <family val="2"/>
          </rPr>
          <t>Harga beras yang dikonsumsi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10"/>
            <rFont val="Arial Narrow"/>
            <family val="2"/>
          </rPr>
          <t>Nishab (nilai minimum) untuk zakat MAAL adalah setara dengan 93,4 g emas</t>
        </r>
      </text>
    </comment>
    <comment ref="G14" authorId="0">
      <text>
        <r>
          <rPr>
            <sz val="10"/>
            <rFont val="Arial Narrow"/>
            <family val="2"/>
          </rPr>
          <t>Nishab untuk zakat profesi Az-Zira'ah dianalogikan sama dengan zakat untuk panen hasil pertanian dalam satu tahun. Yaitu senilai 750 kg beras dalam satu tahun.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Arial Narrow"/>
            <family val="2"/>
          </rPr>
          <t>Kadar zakat 2,5 %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sz val="10"/>
            <rFont val="Arial Narrow"/>
            <family val="2"/>
          </rPr>
          <t>Kadar zakat 5 %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0"/>
            <rFont val="Arial Narrow"/>
            <family val="2"/>
          </rPr>
          <t>Disarikan oleh Ariya Bayu dari :
"Khasanah Ilmiyah Islamiyah", cetakan 11, Tim Pustaka Amanah, Solo, Kalimosodo I/11.
Untuk semua kekhilafan yang mungkin terdapat dalam form ini, domohon kesudian rekan sekalian untuk mengkoreksinya dan guna menghindari kemungkinan kesalahan entry, form ini secara default diproteksi dengan menggunkan password "gondol"</t>
        </r>
      </text>
    </comment>
  </commentList>
</comments>
</file>

<file path=xl/sharedStrings.xml><?xml version="1.0" encoding="utf-8"?>
<sst xmlns="http://schemas.openxmlformats.org/spreadsheetml/2006/main" count="24" uniqueCount="23">
  <si>
    <t>Pendapatan (Gaji/Bulan)</t>
  </si>
  <si>
    <t>Pendapatan (Gaji/Tahun)</t>
  </si>
  <si>
    <t>Kebutuhan Per Tahun</t>
  </si>
  <si>
    <t>Sisa Pendapatan</t>
  </si>
  <si>
    <t xml:space="preserve"> </t>
  </si>
  <si>
    <t>Harga Emas saat ini</t>
  </si>
  <si>
    <t>Zakat (Harta Simpanan) di breakdown per Bulan</t>
  </si>
  <si>
    <t>Wajib zakat MA'AL</t>
  </si>
  <si>
    <t>Harga Beras saat ini</t>
  </si>
  <si>
    <t>Besarnya nishab</t>
  </si>
  <si>
    <t>Wajib zakat At-Zira'ah</t>
  </si>
  <si>
    <t>Jumlah zakat MAAL yang wajib dibayarkan pertahun</t>
  </si>
  <si>
    <t>Pendapatan (Gaji/Tahun) setelah dikurangi zakat profesi</t>
  </si>
  <si>
    <t>Total Zakat yang dibayarkan per bulan (zakat MAAL + At-Zira'ah)</t>
  </si>
  <si>
    <t>Pendapatan Lain-lain (/Bulan)</t>
  </si>
  <si>
    <t>Kebutuhan Per Bulan</t>
  </si>
  <si>
    <r>
      <t>Jumlah zakat At-Zira'ah (</t>
    </r>
    <r>
      <rPr>
        <b/>
        <i/>
        <sz val="14"/>
        <color indexed="21"/>
        <rFont val="Arial"/>
        <family val="2"/>
      </rPr>
      <t>ZAKAT PROFESI</t>
    </r>
    <r>
      <rPr>
        <b/>
        <i/>
        <sz val="14"/>
        <color indexed="8"/>
        <rFont val="Arial"/>
        <family val="2"/>
      </rPr>
      <t>) yang wajib dibayarkan pertahun</t>
    </r>
  </si>
  <si>
    <r>
      <t>Zakat At-Zira'ah (</t>
    </r>
    <r>
      <rPr>
        <b/>
        <i/>
        <sz val="14"/>
        <color indexed="21"/>
        <rFont val="Arial"/>
        <family val="2"/>
      </rPr>
      <t>zakat profesi</t>
    </r>
    <r>
      <rPr>
        <b/>
        <i/>
        <sz val="14"/>
        <color indexed="8"/>
        <rFont val="Arial"/>
        <family val="2"/>
      </rPr>
      <t>) di breakdown per Bulan</t>
    </r>
  </si>
  <si>
    <t>"Khasanah Ilmiyah Islamiyah", cetakan ke-11, oleh Tim Pustaka Amanah, Solo, Kalimosodo I/11.</t>
  </si>
  <si>
    <t>Untuk semua kekhilafan yang mungkin terdapat dalam form ini dimohon kesudian rekan sekalian untuk mengoreksinya</t>
  </si>
  <si>
    <t>dan guna menghindari kemungkinan kesalahan entry , form ini secara default diproteksi dengan menggunakan password "gondol"</t>
  </si>
  <si>
    <t>disarikan oleh Ariya Bayu, dari :</t>
  </si>
  <si>
    <t>Tabel untuk menghitung Zakat  (versi 1.00.03/ 09 Okt 1999)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</si>
</sst>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[Red]#,##0"/>
    <numFmt numFmtId="171" formatCode="[$Rp-421]#,##0;[Red][$Rp-421]#,##0"/>
    <numFmt numFmtId="172" formatCode="#,##0.00;[Red]#,##0.00"/>
    <numFmt numFmtId="173" formatCode="\R\p.\ \ ###0.00;[Red]#,##0.00"/>
    <numFmt numFmtId="174" formatCode="\R\p.\ ###0.00"/>
    <numFmt numFmtId="175" formatCode="#,##0.0"/>
    <numFmt numFmtId="176" formatCode="_(* #,##0.0_);_(* \(#,##0.0\);_(* &quot;-&quot;??_);_(@_)"/>
    <numFmt numFmtId="177" formatCode="_(* #,##0_);_(* \(#,##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i/>
      <sz val="16"/>
      <color indexed="9"/>
      <name val="Arial"/>
      <family val="2"/>
    </font>
    <font>
      <b/>
      <sz val="14"/>
      <color indexed="57"/>
      <name val="Arial"/>
      <family val="2"/>
    </font>
    <font>
      <b/>
      <i/>
      <sz val="14"/>
      <color indexed="21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0" fontId="5" fillId="0" borderId="0" xfId="0" applyNumberFormat="1" applyFont="1" applyAlignment="1">
      <alignment vertical="center"/>
    </xf>
    <xf numFmtId="170" fontId="5" fillId="0" borderId="1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top" wrapText="1"/>
    </xf>
    <xf numFmtId="170" fontId="6" fillId="2" borderId="0" xfId="0" applyNumberFormat="1" applyFont="1" applyFill="1" applyBorder="1" applyAlignment="1">
      <alignment horizontal="left" vertical="top" wrapText="1"/>
    </xf>
    <xf numFmtId="170" fontId="1" fillId="3" borderId="0" xfId="0" applyNumberFormat="1" applyFont="1" applyFill="1" applyBorder="1" applyAlignment="1">
      <alignment horizontal="left" vertical="top" wrapText="1"/>
    </xf>
    <xf numFmtId="170" fontId="1" fillId="4" borderId="0" xfId="0" applyNumberFormat="1" applyFont="1" applyFill="1" applyBorder="1" applyAlignment="1">
      <alignment horizontal="left" vertical="top" wrapText="1"/>
    </xf>
    <xf numFmtId="170" fontId="7" fillId="3" borderId="0" xfId="0" applyNumberFormat="1" applyFont="1" applyFill="1" applyBorder="1" applyAlignment="1">
      <alignment horizontal="left" vertical="top" wrapText="1"/>
    </xf>
    <xf numFmtId="170" fontId="5" fillId="0" borderId="2" xfId="0" applyNumberFormat="1" applyFont="1" applyBorder="1" applyAlignment="1">
      <alignment vertical="center"/>
    </xf>
    <xf numFmtId="170" fontId="5" fillId="0" borderId="3" xfId="0" applyNumberFormat="1" applyFont="1" applyBorder="1" applyAlignment="1">
      <alignment vertical="center"/>
    </xf>
    <xf numFmtId="170" fontId="5" fillId="0" borderId="4" xfId="0" applyNumberFormat="1" applyFont="1" applyBorder="1" applyAlignment="1">
      <alignment vertical="center"/>
    </xf>
    <xf numFmtId="170" fontId="5" fillId="0" borderId="5" xfId="0" applyNumberFormat="1" applyFont="1" applyBorder="1" applyAlignment="1">
      <alignment vertical="center"/>
    </xf>
    <xf numFmtId="170" fontId="5" fillId="0" borderId="6" xfId="0" applyNumberFormat="1" applyFont="1" applyBorder="1" applyAlignment="1">
      <alignment vertical="center"/>
    </xf>
    <xf numFmtId="170" fontId="5" fillId="0" borderId="7" xfId="0" applyNumberFormat="1" applyFont="1" applyBorder="1" applyAlignment="1">
      <alignment vertical="center"/>
    </xf>
    <xf numFmtId="170" fontId="5" fillId="0" borderId="8" xfId="0" applyNumberFormat="1" applyFont="1" applyBorder="1" applyAlignment="1">
      <alignment vertical="center"/>
    </xf>
    <xf numFmtId="170" fontId="10" fillId="4" borderId="0" xfId="0" applyNumberFormat="1" applyFont="1" applyFill="1" applyBorder="1" applyAlignment="1">
      <alignment vertical="center"/>
    </xf>
    <xf numFmtId="177" fontId="5" fillId="0" borderId="0" xfId="15" applyNumberFormat="1" applyFont="1" applyBorder="1" applyAlignment="1">
      <alignment vertical="center"/>
    </xf>
    <xf numFmtId="177" fontId="5" fillId="5" borderId="0" xfId="15" applyNumberFormat="1" applyFont="1" applyFill="1" applyBorder="1" applyAlignment="1">
      <alignment vertical="center"/>
    </xf>
    <xf numFmtId="177" fontId="8" fillId="6" borderId="0" xfId="15" applyNumberFormat="1" applyFont="1" applyFill="1" applyBorder="1" applyAlignment="1">
      <alignment horizontal="center" vertical="center"/>
    </xf>
    <xf numFmtId="177" fontId="5" fillId="7" borderId="0" xfId="15" applyNumberFormat="1" applyFont="1" applyFill="1" applyBorder="1" applyAlignment="1" applyProtection="1">
      <alignment vertical="center"/>
      <protection locked="0"/>
    </xf>
    <xf numFmtId="177" fontId="11" fillId="8" borderId="0" xfId="15" applyNumberFormat="1" applyFont="1" applyFill="1" applyBorder="1" applyAlignment="1">
      <alignment vertical="center"/>
    </xf>
    <xf numFmtId="177" fontId="11" fillId="5" borderId="0" xfId="15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horizontal="left" vertical="top" wrapText="1"/>
    </xf>
    <xf numFmtId="170" fontId="1" fillId="9" borderId="0" xfId="0" applyNumberFormat="1" applyFont="1" applyFill="1" applyBorder="1" applyAlignment="1">
      <alignment horizontal="left" vertical="top" wrapText="1"/>
    </xf>
    <xf numFmtId="170" fontId="0" fillId="4" borderId="0" xfId="0" applyNumberFormat="1" applyFont="1" applyFill="1" applyBorder="1" applyAlignment="1">
      <alignment vertical="center"/>
    </xf>
    <xf numFmtId="170" fontId="5" fillId="4" borderId="0" xfId="0" applyNumberFormat="1" applyFont="1" applyFill="1" applyBorder="1" applyAlignment="1">
      <alignment vertical="center"/>
    </xf>
    <xf numFmtId="170" fontId="0" fillId="4" borderId="0" xfId="0" applyNumberFormat="1" applyFont="1" applyFill="1" applyAlignment="1">
      <alignment vertical="center"/>
    </xf>
    <xf numFmtId="170" fontId="5" fillId="4" borderId="0" xfId="0" applyNumberFormat="1" applyFont="1" applyFill="1" applyAlignment="1">
      <alignment vertical="center"/>
    </xf>
    <xf numFmtId="170" fontId="5" fillId="10" borderId="0" xfId="0" applyNumberFormat="1" applyFont="1" applyFill="1" applyAlignment="1">
      <alignment vertical="center"/>
    </xf>
    <xf numFmtId="170" fontId="5" fillId="10" borderId="0" xfId="0" applyNumberFormat="1" applyFont="1" applyFill="1" applyBorder="1" applyAlignment="1">
      <alignment vertical="center"/>
    </xf>
    <xf numFmtId="170" fontId="9" fillId="4" borderId="9" xfId="0" applyNumberFormat="1" applyFont="1" applyFill="1" applyBorder="1" applyAlignment="1">
      <alignment horizontal="center" vertical="center"/>
    </xf>
    <xf numFmtId="170" fontId="9" fillId="4" borderId="10" xfId="0" applyNumberFormat="1" applyFont="1" applyFill="1" applyBorder="1" applyAlignment="1">
      <alignment horizontal="center" vertical="center"/>
    </xf>
    <xf numFmtId="170" fontId="9" fillId="4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1857375</xdr:colOff>
      <xdr:row>5</xdr:row>
      <xdr:rowOff>247650</xdr:rowOff>
    </xdr:from>
    <xdr:to>
      <xdr:col>7</xdr:col>
      <xdr:colOff>304800</xdr:colOff>
      <xdr:row>7</xdr:row>
      <xdr:rowOff>76200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715250" y="1457325"/>
          <a:ext cx="2352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Isi informasi di sini</a:t>
          </a:r>
        </a:p>
      </xdr:txBody>
    </xdr:sp>
    <xdr:clientData/>
  </xdr:twoCellAnchor>
  <xdr:twoCellAnchor>
    <xdr:from>
      <xdr:col>5</xdr:col>
      <xdr:colOff>114300</xdr:colOff>
      <xdr:row>5</xdr:row>
      <xdr:rowOff>114300</xdr:rowOff>
    </xdr:from>
    <xdr:to>
      <xdr:col>6</xdr:col>
      <xdr:colOff>1685925</xdr:colOff>
      <xdr:row>6</xdr:row>
      <xdr:rowOff>142875</xdr:rowOff>
    </xdr:to>
    <xdr:sp>
      <xdr:nvSpPr>
        <xdr:cNvPr id="2" name="Line 7"/>
        <xdr:cNvSpPr>
          <a:spLocks/>
        </xdr:cNvSpPr>
      </xdr:nvSpPr>
      <xdr:spPr>
        <a:xfrm flipH="1" flipV="1">
          <a:off x="5819775" y="1323975"/>
          <a:ext cx="1724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142875</xdr:rowOff>
    </xdr:from>
    <xdr:to>
      <xdr:col>6</xdr:col>
      <xdr:colOff>1685925</xdr:colOff>
      <xdr:row>6</xdr:row>
      <xdr:rowOff>247650</xdr:rowOff>
    </xdr:to>
    <xdr:sp>
      <xdr:nvSpPr>
        <xdr:cNvPr id="3" name="Line 8"/>
        <xdr:cNvSpPr>
          <a:spLocks/>
        </xdr:cNvSpPr>
      </xdr:nvSpPr>
      <xdr:spPr>
        <a:xfrm flipH="1" flipV="1">
          <a:off x="5905500" y="1609725"/>
          <a:ext cx="1638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85725</xdr:rowOff>
    </xdr:from>
    <xdr:to>
      <xdr:col>6</xdr:col>
      <xdr:colOff>1638300</xdr:colOff>
      <xdr:row>9</xdr:row>
      <xdr:rowOff>114300</xdr:rowOff>
    </xdr:to>
    <xdr:sp>
      <xdr:nvSpPr>
        <xdr:cNvPr id="4" name="Line 9"/>
        <xdr:cNvSpPr>
          <a:spLocks/>
        </xdr:cNvSpPr>
      </xdr:nvSpPr>
      <xdr:spPr>
        <a:xfrm flipH="1">
          <a:off x="5781675" y="1809750"/>
          <a:ext cx="1714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1543050</xdr:colOff>
      <xdr:row>7</xdr:row>
      <xdr:rowOff>161925</xdr:rowOff>
    </xdr:from>
    <xdr:to>
      <xdr:col>6</xdr:col>
      <xdr:colOff>1685925</xdr:colOff>
      <xdr:row>12</xdr:row>
      <xdr:rowOff>104775</xdr:rowOff>
    </xdr:to>
    <xdr:sp>
      <xdr:nvSpPr>
        <xdr:cNvPr id="5" name="Line 11"/>
        <xdr:cNvSpPr>
          <a:spLocks/>
        </xdr:cNvSpPr>
      </xdr:nvSpPr>
      <xdr:spPr>
        <a:xfrm flipH="1">
          <a:off x="5686425" y="1885950"/>
          <a:ext cx="18573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3124200</xdr:colOff>
      <xdr:row>7</xdr:row>
      <xdr:rowOff>219075</xdr:rowOff>
    </xdr:from>
    <xdr:to>
      <xdr:col>7</xdr:col>
      <xdr:colOff>76200</xdr:colOff>
      <xdr:row>12</xdr:row>
      <xdr:rowOff>57150</xdr:rowOff>
    </xdr:to>
    <xdr:sp>
      <xdr:nvSpPr>
        <xdr:cNvPr id="6" name="Line 12"/>
        <xdr:cNvSpPr>
          <a:spLocks/>
        </xdr:cNvSpPr>
      </xdr:nvSpPr>
      <xdr:spPr>
        <a:xfrm>
          <a:off x="8982075" y="1943100"/>
          <a:ext cx="8572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="65" zoomScaleNormal="65" workbookViewId="0" topLeftCell="C1">
      <selection activeCell="M9" sqref="M9"/>
    </sheetView>
  </sheetViews>
  <sheetFormatPr defaultColWidth="9.140625" defaultRowHeight="20.25" customHeight="1"/>
  <cols>
    <col min="1" max="1" width="1.1484375" style="1" customWidth="1"/>
    <col min="2" max="2" width="3.00390625" style="1" customWidth="1"/>
    <col min="3" max="3" width="2.421875" style="1" customWidth="1"/>
    <col min="4" max="4" width="55.57421875" style="1" customWidth="1"/>
    <col min="5" max="5" width="23.421875" style="1" bestFit="1" customWidth="1"/>
    <col min="6" max="6" width="2.28125" style="1" customWidth="1"/>
    <col min="7" max="7" width="58.57421875" style="1" customWidth="1"/>
    <col min="8" max="8" width="20.8515625" style="1" bestFit="1" customWidth="1"/>
    <col min="9" max="9" width="2.7109375" style="1" customWidth="1"/>
    <col min="10" max="10" width="3.00390625" style="1" customWidth="1"/>
    <col min="11" max="11" width="1.1484375" style="1" customWidth="1"/>
    <col min="12" max="16384" width="9.140625" style="1" customWidth="1"/>
  </cols>
  <sheetData>
    <row r="1" spans="1:11" ht="5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" customHeight="1">
      <c r="A2" s="31"/>
      <c r="K2" s="31"/>
    </row>
    <row r="3" spans="1:11" ht="20.25" customHeight="1">
      <c r="A3" s="31"/>
      <c r="C3" s="11"/>
      <c r="D3" s="12"/>
      <c r="E3" s="12"/>
      <c r="F3" s="12"/>
      <c r="G3" s="12"/>
      <c r="H3" s="12"/>
      <c r="I3" s="13"/>
      <c r="K3" s="31"/>
    </row>
    <row r="4" spans="1:11" ht="37.5" customHeight="1">
      <c r="A4" s="31"/>
      <c r="C4" s="14"/>
      <c r="D4" s="33" t="s">
        <v>22</v>
      </c>
      <c r="E4" s="34"/>
      <c r="F4" s="34"/>
      <c r="G4" s="34"/>
      <c r="H4" s="35"/>
      <c r="I4" s="15"/>
      <c r="J4" s="3"/>
      <c r="K4" s="32"/>
    </row>
    <row r="5" spans="1:11" ht="20.25" customHeight="1">
      <c r="A5" s="31"/>
      <c r="C5" s="14"/>
      <c r="D5" s="3"/>
      <c r="E5" s="3"/>
      <c r="F5" s="3"/>
      <c r="G5" s="3"/>
      <c r="H5" s="3"/>
      <c r="I5" s="15"/>
      <c r="J5" s="3"/>
      <c r="K5" s="32"/>
    </row>
    <row r="6" spans="1:11" ht="20.25" customHeight="1">
      <c r="A6" s="31"/>
      <c r="C6" s="14"/>
      <c r="D6" s="7" t="s">
        <v>0</v>
      </c>
      <c r="E6" s="22">
        <v>5000000</v>
      </c>
      <c r="F6" s="3"/>
      <c r="G6" s="3"/>
      <c r="H6" s="3"/>
      <c r="I6" s="15"/>
      <c r="J6" s="3"/>
      <c r="K6" s="32"/>
    </row>
    <row r="7" spans="1:11" ht="20.25" customHeight="1">
      <c r="A7" s="31"/>
      <c r="C7" s="14"/>
      <c r="D7" s="7" t="s">
        <v>14</v>
      </c>
      <c r="E7" s="22">
        <v>1000000</v>
      </c>
      <c r="F7" s="3"/>
      <c r="G7" s="3"/>
      <c r="H7" s="3"/>
      <c r="I7" s="15"/>
      <c r="J7" s="3"/>
      <c r="K7" s="32"/>
    </row>
    <row r="8" spans="1:11" ht="20.25" customHeight="1">
      <c r="A8" s="31"/>
      <c r="C8" s="14"/>
      <c r="D8" s="4"/>
      <c r="E8" s="19"/>
      <c r="F8" s="4"/>
      <c r="G8" s="6"/>
      <c r="H8" s="3"/>
      <c r="I8" s="15"/>
      <c r="J8" s="3"/>
      <c r="K8" s="32"/>
    </row>
    <row r="9" spans="1:11" ht="42.75" customHeight="1">
      <c r="A9" s="31"/>
      <c r="C9" s="14"/>
      <c r="D9" s="8" t="s">
        <v>12</v>
      </c>
      <c r="E9" s="20">
        <f>((E6*12)+(E7*12))-H16</f>
        <v>68400000</v>
      </c>
      <c r="F9" s="4"/>
      <c r="G9" s="6"/>
      <c r="H9" s="4"/>
      <c r="I9" s="15"/>
      <c r="J9" s="3"/>
      <c r="K9" s="32"/>
    </row>
    <row r="10" spans="1:11" ht="20.25" customHeight="1">
      <c r="A10" s="31"/>
      <c r="C10" s="14"/>
      <c r="D10" s="7" t="s">
        <v>15</v>
      </c>
      <c r="E10" s="22">
        <v>3000000</v>
      </c>
      <c r="F10" s="4"/>
      <c r="G10" s="6"/>
      <c r="H10" s="4"/>
      <c r="I10" s="15"/>
      <c r="J10" s="3"/>
      <c r="K10" s="32"/>
    </row>
    <row r="11" spans="1:11" ht="20.25" customHeight="1">
      <c r="A11" s="31"/>
      <c r="C11" s="14"/>
      <c r="D11" s="8" t="s">
        <v>2</v>
      </c>
      <c r="E11" s="20">
        <f>+E10*12</f>
        <v>36000000</v>
      </c>
      <c r="F11" s="4"/>
      <c r="G11" s="6"/>
      <c r="H11" s="4"/>
      <c r="I11" s="15"/>
      <c r="J11" s="3"/>
      <c r="K11" s="32"/>
    </row>
    <row r="12" spans="1:11" ht="20.25" customHeight="1">
      <c r="A12" s="31"/>
      <c r="C12" s="14"/>
      <c r="D12" s="10" t="s">
        <v>3</v>
      </c>
      <c r="E12" s="20">
        <f>+E9-E11</f>
        <v>32400000</v>
      </c>
      <c r="F12" s="4"/>
      <c r="G12" s="8" t="s">
        <v>1</v>
      </c>
      <c r="H12" s="20">
        <f>E6*12+E7*12</f>
        <v>72000000</v>
      </c>
      <c r="I12" s="15" t="s">
        <v>4</v>
      </c>
      <c r="J12" s="3"/>
      <c r="K12" s="32"/>
    </row>
    <row r="13" spans="1:11" ht="20.25" customHeight="1">
      <c r="A13" s="31"/>
      <c r="C13" s="14"/>
      <c r="D13" s="25" t="s">
        <v>5</v>
      </c>
      <c r="E13" s="22">
        <v>103000</v>
      </c>
      <c r="F13" s="4"/>
      <c r="G13" s="26" t="s">
        <v>8</v>
      </c>
      <c r="H13" s="22">
        <v>4000</v>
      </c>
      <c r="I13" s="15"/>
      <c r="J13" s="3"/>
      <c r="K13" s="32"/>
    </row>
    <row r="14" spans="1:11" ht="20.25" customHeight="1">
      <c r="A14" s="31"/>
      <c r="C14" s="14"/>
      <c r="D14" s="10" t="s">
        <v>9</v>
      </c>
      <c r="E14" s="20">
        <f>93.6*E13</f>
        <v>9640800</v>
      </c>
      <c r="F14" s="4"/>
      <c r="G14" s="9" t="s">
        <v>9</v>
      </c>
      <c r="H14" s="20">
        <f>750*H13</f>
        <v>3000000</v>
      </c>
      <c r="I14" s="15"/>
      <c r="J14" s="3"/>
      <c r="K14" s="32"/>
    </row>
    <row r="15" spans="1:11" ht="20.25" customHeight="1">
      <c r="A15" s="31"/>
      <c r="C15" s="14"/>
      <c r="D15" s="10" t="s">
        <v>7</v>
      </c>
      <c r="E15" s="21" t="str">
        <f>IF(E12&gt;E14,"Ya","Tidak")</f>
        <v>Ya</v>
      </c>
      <c r="F15" s="5"/>
      <c r="G15" s="10" t="s">
        <v>10</v>
      </c>
      <c r="H15" s="21" t="str">
        <f>IF(H12&gt;H14,"Ya","Tidak")</f>
        <v>Ya</v>
      </c>
      <c r="I15" s="15"/>
      <c r="J15" s="3"/>
      <c r="K15" s="32"/>
    </row>
    <row r="16" spans="1:11" ht="36.75" customHeight="1">
      <c r="A16" s="31"/>
      <c r="C16" s="14"/>
      <c r="D16" s="10" t="s">
        <v>11</v>
      </c>
      <c r="E16" s="20">
        <f>IF(E15="Ya",0.025*E12,0)</f>
        <v>810000</v>
      </c>
      <c r="F16" s="4"/>
      <c r="G16" s="10" t="s">
        <v>16</v>
      </c>
      <c r="H16" s="20">
        <f>IF(H15="Ya",0.05*H12,0)</f>
        <v>3600000</v>
      </c>
      <c r="I16" s="15"/>
      <c r="J16" s="3"/>
      <c r="K16" s="32"/>
    </row>
    <row r="17" spans="1:11" ht="39.75" customHeight="1">
      <c r="A17" s="31"/>
      <c r="C17" s="14"/>
      <c r="D17" s="10" t="s">
        <v>6</v>
      </c>
      <c r="E17" s="24">
        <f>E16/12</f>
        <v>67500</v>
      </c>
      <c r="F17" s="4"/>
      <c r="G17" s="10" t="s">
        <v>17</v>
      </c>
      <c r="H17" s="24">
        <f>H16/12</f>
        <v>300000</v>
      </c>
      <c r="I17" s="15"/>
      <c r="J17" s="3"/>
      <c r="K17" s="32"/>
    </row>
    <row r="18" spans="1:11" ht="20.25" customHeight="1">
      <c r="A18" s="31"/>
      <c r="C18" s="14"/>
      <c r="D18" s="3"/>
      <c r="E18" s="3"/>
      <c r="F18" s="3"/>
      <c r="G18" s="3"/>
      <c r="H18" s="19"/>
      <c r="I18" s="15"/>
      <c r="J18" s="3"/>
      <c r="K18" s="32"/>
    </row>
    <row r="19" spans="1:11" ht="20.25" customHeight="1">
      <c r="A19" s="31"/>
      <c r="C19" s="14"/>
      <c r="D19" s="18" t="s">
        <v>13</v>
      </c>
      <c r="E19" s="18"/>
      <c r="F19" s="18"/>
      <c r="G19" s="18"/>
      <c r="H19" s="23">
        <f>E17+H17</f>
        <v>367500</v>
      </c>
      <c r="I19" s="15"/>
      <c r="J19" s="3"/>
      <c r="K19" s="32"/>
    </row>
    <row r="20" spans="1:11" ht="6.75" customHeight="1">
      <c r="A20" s="31"/>
      <c r="C20" s="16"/>
      <c r="D20" s="2"/>
      <c r="E20" s="2"/>
      <c r="F20" s="2"/>
      <c r="G20" s="2"/>
      <c r="H20" s="2"/>
      <c r="I20" s="17"/>
      <c r="J20" s="3"/>
      <c r="K20" s="32"/>
    </row>
    <row r="21" spans="1:11" ht="7.5" customHeight="1">
      <c r="A21" s="31"/>
      <c r="C21" s="3"/>
      <c r="D21" s="3"/>
      <c r="E21" s="3"/>
      <c r="F21" s="3"/>
      <c r="G21" s="3"/>
      <c r="H21" s="3"/>
      <c r="I21" s="3"/>
      <c r="J21" s="3"/>
      <c r="K21" s="32"/>
    </row>
    <row r="22" spans="1:11" ht="20.25" customHeight="1">
      <c r="A22" s="31"/>
      <c r="C22" s="3"/>
      <c r="D22" s="27" t="s">
        <v>21</v>
      </c>
      <c r="E22" s="28"/>
      <c r="F22" s="28"/>
      <c r="G22" s="28"/>
      <c r="H22" s="28"/>
      <c r="I22" s="3"/>
      <c r="J22" s="3"/>
      <c r="K22" s="32"/>
    </row>
    <row r="23" spans="1:11" ht="20.25" customHeight="1">
      <c r="A23" s="31"/>
      <c r="C23" s="3"/>
      <c r="D23" s="27" t="s">
        <v>18</v>
      </c>
      <c r="E23" s="28"/>
      <c r="F23" s="28"/>
      <c r="G23" s="28"/>
      <c r="H23" s="28"/>
      <c r="I23" s="3"/>
      <c r="J23" s="3"/>
      <c r="K23" s="32"/>
    </row>
    <row r="24" spans="1:11" ht="20.25" customHeight="1">
      <c r="A24" s="31"/>
      <c r="D24" s="29" t="s">
        <v>19</v>
      </c>
      <c r="E24" s="30"/>
      <c r="F24" s="30"/>
      <c r="G24" s="30"/>
      <c r="H24" s="30"/>
      <c r="K24" s="31"/>
    </row>
    <row r="25" spans="1:11" ht="20.25" customHeight="1">
      <c r="A25" s="31"/>
      <c r="D25" s="29" t="s">
        <v>20</v>
      </c>
      <c r="E25" s="30"/>
      <c r="F25" s="30"/>
      <c r="G25" s="30"/>
      <c r="H25" s="30"/>
      <c r="K25" s="31"/>
    </row>
    <row r="26" spans="1:11" ht="12" customHeight="1">
      <c r="A26" s="31"/>
      <c r="K26" s="31"/>
    </row>
    <row r="27" spans="1:11" ht="6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sheetProtection password="DCEF" sheet="1" objects="1" scenarios="1"/>
  <mergeCells count="1">
    <mergeCell ref="D4:H4"/>
  </mergeCells>
  <printOptions horizontalCentered="1"/>
  <pageMargins left="0.5" right="0.5" top="0.25" bottom="0.75" header="0.5" footer="0.5"/>
  <pageSetup fitToHeight="1" fitToWidth="1"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Amoseas Indonesia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 Ariyanti</dc:creator>
  <cp:keywords/>
  <dc:description/>
  <cp:lastModifiedBy>resoss</cp:lastModifiedBy>
  <cp:lastPrinted>2000-11-29T10:52:01Z</cp:lastPrinted>
  <dcterms:created xsi:type="dcterms:W3CDTF">1998-07-07T23:50:45Z</dcterms:created>
  <dcterms:modified xsi:type="dcterms:W3CDTF">2005-01-04T06:16:14Z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